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18000040029 - Ajuste N°2 Volcan de lodo DAGRAN\Documentos aprobación ajuste N°2 - 2018000040029\Anexos ajuste N°2 - 2018000040029\"/>
    </mc:Choice>
  </mc:AlternateContent>
  <xr:revisionPtr revIDLastSave="0" documentId="8_{18FD36B9-A1FF-4D4B-99EB-4E5E6306767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oja1" sheetId="1" r:id="rId1"/>
  </sheets>
  <definedNames>
    <definedName name="_xlnm.Print_Area" localSheetId="0">Hoja1!$A$1:$G$50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29" i="1"/>
  <c r="G30" i="1" s="1"/>
</calcChain>
</file>

<file path=xl/sharedStrings.xml><?xml version="1.0" encoding="utf-8"?>
<sst xmlns="http://schemas.openxmlformats.org/spreadsheetml/2006/main" count="77" uniqueCount="63">
  <si>
    <t>DESCRIPCIÓN</t>
  </si>
  <si>
    <t>ÍTEM</t>
  </si>
  <si>
    <t xml:space="preserve">Unidad </t>
  </si>
  <si>
    <t xml:space="preserve">Valor Unitario </t>
  </si>
  <si>
    <t>GRUPO 1: OBRAS DE EXPLANACIÓN</t>
  </si>
  <si>
    <t>1.1</t>
  </si>
  <si>
    <t>Desmonte y limpieza.</t>
  </si>
  <si>
    <t>m2</t>
  </si>
  <si>
    <t>1.2</t>
  </si>
  <si>
    <t>Excavación en material común de la explanación, canales y prestamos. Incluye la disposición final del material, en caso de requerirse.</t>
  </si>
  <si>
    <t>m3</t>
  </si>
  <si>
    <t>1.3</t>
  </si>
  <si>
    <t>Localización, trazado y replanteo</t>
  </si>
  <si>
    <t>día</t>
  </si>
  <si>
    <t>SUBTOTAL GRUPO 1</t>
  </si>
  <si>
    <t>GRUPO 2: AFIRMADO, SUB-BASE Y BASE GRANULAR</t>
  </si>
  <si>
    <t>2.1</t>
  </si>
  <si>
    <t>Suministro y colocación de Ripio de cantera</t>
  </si>
  <si>
    <t>2.2</t>
  </si>
  <si>
    <t>Suministro y colocación de escollera de 200 kg</t>
  </si>
  <si>
    <t>2.3</t>
  </si>
  <si>
    <t>Suministro y colocación de escollera de 250 kg</t>
  </si>
  <si>
    <t>2.4</t>
  </si>
  <si>
    <t>Suministro y colocación de escollera de 400 kg</t>
  </si>
  <si>
    <t>2.5</t>
  </si>
  <si>
    <t>Suministro y colocación de escollera de 800 kg</t>
  </si>
  <si>
    <t>2.6</t>
  </si>
  <si>
    <t>Suministro y colocación de escollera de 1,2 Ton</t>
  </si>
  <si>
    <t>2.7</t>
  </si>
  <si>
    <t>Suministro y colocación de arena</t>
  </si>
  <si>
    <t>SUBTOTAL GRUPO 2</t>
  </si>
  <si>
    <t>GRUPO 3: TRANSPORTE DE MATERIAL</t>
  </si>
  <si>
    <t>3.1</t>
  </si>
  <si>
    <t>Transporte de ripio de cantera</t>
  </si>
  <si>
    <t>3.2</t>
  </si>
  <si>
    <t>Transporte de escolleras</t>
  </si>
  <si>
    <t>3.3</t>
  </si>
  <si>
    <t>Transporte de material arena</t>
  </si>
  <si>
    <t>3.4</t>
  </si>
  <si>
    <t>Transporte de material sobrante</t>
  </si>
  <si>
    <t>SUBTOTAL GRUPO 3</t>
  </si>
  <si>
    <t>GRUPO 4: PAVIMENTACIÓN CON ASFALTO, PINTURAS, GEOTEXTILES Y NEOPRENOS</t>
  </si>
  <si>
    <t>4.1</t>
  </si>
  <si>
    <t>Suministro, transporte e instalación de Geotextil NT 2500 o similar</t>
  </si>
  <si>
    <t>SUBTOTAL GRUPO 4</t>
  </si>
  <si>
    <t>COSTO DIRECTO SUBTOTAL</t>
  </si>
  <si>
    <t>COSTO TOTAL CONSTRUCCIÓN</t>
  </si>
  <si>
    <t>Valor Total</t>
  </si>
  <si>
    <t>PAGA</t>
  </si>
  <si>
    <t>PMT</t>
  </si>
  <si>
    <t>DEPARTAMENTO ADMINISTRATIVO DE  GESTIÓN DEL RIESGO DE ANTIOQUIA -DAGRAN .</t>
  </si>
  <si>
    <t>GOBERNACIÓN DE ANTIOQUIA</t>
  </si>
  <si>
    <t>REPUBLICA DE COLOMBIA</t>
  </si>
  <si>
    <t xml:space="preserve">COSTO TOTAL DE LA OBRA  </t>
  </si>
  <si>
    <t>IMPREVISTOS 1,5</t>
  </si>
  <si>
    <t xml:space="preserve">Cantidad </t>
  </si>
  <si>
    <t>ADMINISTRACIÓN</t>
  </si>
  <si>
    <t>UTILIDAD</t>
  </si>
  <si>
    <t>"CONTROL DE EROSIÓN EN LA ZONA SUR-OESTE DEL VOLCAN DE LODO UBICADO EN EL MUNICIPIO DE ARBOLETES EN EL DEPARTAMENTO DE ANTIOQUIA” - BPIN 2018000040029</t>
  </si>
  <si>
    <t>GEOL. JUANA MARIA OSSA ISAZA</t>
  </si>
  <si>
    <t>ARQ. ÁNGELA DUQUE RAMÍREZ</t>
  </si>
  <si>
    <t>DAGRAN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</si>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</sst>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164" formatCode="&quot;$&quot;#,##0"/>
    <numFmt numFmtId="165" formatCode="&quot;$&quot;\ #,##0"/>
    <numFmt numFmtId="166" formatCode="_-* #,##0.00\ _€_-;\-* #,##0.00\ _€_-;_-* &quot;-&quot;??\ _€_-;_-@_-"/>
    <numFmt numFmtId="167" formatCode="0.0"/>
    <numFmt numFmtId="168" formatCode="_(&quot;$&quot;\ * #,##0.00_);_(&quot;$&quot;\ * \(#,##0.00\);_(&quot;$&quot;\ * &quot;-&quot;??_);_(@_)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8" fontId="6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64" fontId="2" fillId="2" borderId="40" xfId="2" applyNumberFormat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" fontId="8" fillId="2" borderId="5" xfId="1" applyNumberFormat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center" vertical="center" wrapText="1"/>
    </xf>
    <xf numFmtId="165" fontId="10" fillId="2" borderId="0" xfId="2" applyNumberFormat="1" applyFont="1" applyFill="1" applyBorder="1" applyAlignment="1">
      <alignment horizontal="center" vertical="center" wrapText="1"/>
    </xf>
    <xf numFmtId="165" fontId="10" fillId="2" borderId="34" xfId="2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justify" vertical="justify" wrapText="1"/>
    </xf>
    <xf numFmtId="0" fontId="6" fillId="0" borderId="8" xfId="1" applyFont="1" applyBorder="1" applyAlignment="1">
      <alignment horizontal="center" vertical="center" wrapText="1"/>
    </xf>
    <xf numFmtId="2" fontId="10" fillId="0" borderId="24" xfId="1" applyNumberFormat="1" applyFont="1" applyBorder="1" applyAlignment="1">
      <alignment horizontal="center" vertical="center" shrinkToFit="1"/>
    </xf>
    <xf numFmtId="165" fontId="10" fillId="0" borderId="24" xfId="2" applyNumberFormat="1" applyFont="1" applyBorder="1" applyAlignment="1">
      <alignment horizontal="right" vertical="center" wrapText="1"/>
    </xf>
    <xf numFmtId="165" fontId="10" fillId="0" borderId="9" xfId="2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justify" wrapText="1"/>
    </xf>
    <xf numFmtId="167" fontId="11" fillId="0" borderId="15" xfId="4" applyNumberFormat="1" applyFont="1" applyBorder="1" applyAlignment="1">
      <alignment horizontal="center" vertical="center"/>
    </xf>
    <xf numFmtId="42" fontId="11" fillId="0" borderId="16" xfId="5" applyFont="1" applyFill="1" applyBorder="1" applyAlignment="1">
      <alignment vertical="center"/>
    </xf>
    <xf numFmtId="165" fontId="10" fillId="0" borderId="14" xfId="2" applyNumberFormat="1" applyFont="1" applyFill="1" applyBorder="1" applyAlignment="1">
      <alignment horizontal="right" vertical="center" wrapText="1"/>
    </xf>
    <xf numFmtId="165" fontId="10" fillId="0" borderId="14" xfId="2" applyNumberFormat="1" applyFont="1" applyBorder="1" applyAlignment="1">
      <alignment horizontal="right" vertical="center" wrapText="1"/>
    </xf>
    <xf numFmtId="0" fontId="10" fillId="0" borderId="17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center" vertical="center" wrapText="1"/>
    </xf>
    <xf numFmtId="164" fontId="9" fillId="3" borderId="18" xfId="2" applyNumberFormat="1" applyFont="1" applyFill="1" applyBorder="1" applyAlignment="1">
      <alignment horizontal="right" vertical="center" wrapText="1"/>
    </xf>
    <xf numFmtId="164" fontId="9" fillId="3" borderId="19" xfId="2" applyNumberFormat="1" applyFont="1" applyFill="1" applyBorder="1" applyAlignment="1">
      <alignment horizontal="right" vertical="center" wrapText="1"/>
    </xf>
    <xf numFmtId="1" fontId="8" fillId="2" borderId="20" xfId="1" applyNumberFormat="1" applyFont="1" applyFill="1" applyBorder="1" applyAlignment="1">
      <alignment horizontal="center" vertical="center" shrinkToFit="1"/>
    </xf>
    <xf numFmtId="0" fontId="9" fillId="2" borderId="21" xfId="1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22" xfId="1" applyFont="1" applyFill="1" applyBorder="1" applyAlignment="1">
      <alignment horizontal="center" vertical="center" wrapText="1"/>
    </xf>
    <xf numFmtId="165" fontId="10" fillId="2" borderId="22" xfId="2" applyNumberFormat="1" applyFont="1" applyFill="1" applyBorder="1" applyAlignment="1">
      <alignment horizontal="center" vertical="center" wrapText="1"/>
    </xf>
    <xf numFmtId="165" fontId="10" fillId="2" borderId="12" xfId="2" applyNumberFormat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42" fontId="12" fillId="0" borderId="16" xfId="5" applyFont="1" applyFill="1" applyBorder="1" applyAlignment="1">
      <alignment vertical="center"/>
    </xf>
    <xf numFmtId="0" fontId="10" fillId="0" borderId="17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center" vertical="center" wrapText="1"/>
    </xf>
    <xf numFmtId="1" fontId="8" fillId="2" borderId="27" xfId="1" applyNumberFormat="1" applyFont="1" applyFill="1" applyBorder="1" applyAlignment="1">
      <alignment horizontal="center" vertical="center" shrinkToFit="1"/>
    </xf>
    <xf numFmtId="0" fontId="9" fillId="2" borderId="28" xfId="1" applyFont="1" applyFill="1" applyBorder="1" applyAlignment="1">
      <alignment horizontal="left" vertical="center" wrapText="1"/>
    </xf>
    <xf numFmtId="0" fontId="6" fillId="0" borderId="11" xfId="1" applyFont="1" applyBorder="1" applyAlignment="1">
      <alignment horizontal="justify" vertical="justify" wrapText="1"/>
    </xf>
    <xf numFmtId="42" fontId="11" fillId="0" borderId="16" xfId="5" applyFont="1" applyBorder="1" applyAlignment="1">
      <alignment vertical="center"/>
    </xf>
    <xf numFmtId="2" fontId="10" fillId="0" borderId="16" xfId="1" applyNumberFormat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0" borderId="31" xfId="1" applyFont="1" applyBorder="1" applyAlignment="1">
      <alignment horizontal="center" vertical="center" wrapText="1"/>
    </xf>
    <xf numFmtId="167" fontId="8" fillId="2" borderId="20" xfId="1" applyNumberFormat="1" applyFont="1" applyFill="1" applyBorder="1" applyAlignment="1">
      <alignment horizontal="center" vertical="center" shrinkToFit="1"/>
    </xf>
    <xf numFmtId="164" fontId="9" fillId="3" borderId="35" xfId="2" applyNumberFormat="1" applyFont="1" applyFill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center" wrapText="1"/>
    </xf>
    <xf numFmtId="0" fontId="9" fillId="0" borderId="38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center" vertical="center" wrapText="1"/>
    </xf>
    <xf numFmtId="10" fontId="10" fillId="4" borderId="24" xfId="2" applyNumberFormat="1" applyFont="1" applyFill="1" applyBorder="1" applyAlignment="1">
      <alignment horizontal="center" vertical="center" wrapText="1"/>
    </xf>
    <xf numFmtId="164" fontId="8" fillId="0" borderId="9" xfId="2" applyNumberFormat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left" vertical="center" wrapText="1"/>
    </xf>
    <xf numFmtId="0" fontId="10" fillId="0" borderId="43" xfId="1" applyFont="1" applyBorder="1" applyAlignment="1">
      <alignment horizontal="center" vertical="center" wrapText="1"/>
    </xf>
    <xf numFmtId="10" fontId="10" fillId="0" borderId="43" xfId="2" applyNumberFormat="1" applyFont="1" applyBorder="1" applyAlignment="1">
      <alignment horizontal="center" vertical="center" wrapText="1"/>
    </xf>
    <xf numFmtId="164" fontId="8" fillId="0" borderId="37" xfId="2" applyNumberFormat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2" borderId="40" xfId="1" applyFont="1" applyFill="1" applyBorder="1" applyAlignment="1">
      <alignment horizontal="center" vertical="center" wrapText="1"/>
    </xf>
    <xf numFmtId="164" fontId="10" fillId="2" borderId="40" xfId="2" applyNumberFormat="1" applyFont="1" applyFill="1" applyBorder="1" applyAlignment="1">
      <alignment horizontal="center" vertical="center" wrapText="1"/>
    </xf>
    <xf numFmtId="164" fontId="8" fillId="2" borderId="19" xfId="2" applyNumberFormat="1" applyFont="1" applyFill="1" applyBorder="1" applyAlignment="1">
      <alignment horizontal="center" vertical="center" wrapText="1"/>
    </xf>
    <xf numFmtId="0" fontId="10" fillId="0" borderId="20" xfId="1" applyFont="1" applyBorder="1" applyAlignment="1">
      <alignment horizontal="left" wrapText="1"/>
    </xf>
    <xf numFmtId="0" fontId="9" fillId="0" borderId="39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44" xfId="1" applyFont="1" applyBorder="1" applyAlignment="1">
      <alignment horizontal="center" vertical="center" wrapText="1"/>
    </xf>
    <xf numFmtId="164" fontId="10" fillId="0" borderId="44" xfId="2" applyNumberFormat="1" applyFont="1" applyFill="1" applyBorder="1" applyAlignment="1">
      <alignment horizontal="center" vertical="center" wrapText="1"/>
    </xf>
    <xf numFmtId="164" fontId="8" fillId="0" borderId="45" xfId="2" applyNumberFormat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left" wrapText="1"/>
    </xf>
    <xf numFmtId="0" fontId="9" fillId="2" borderId="39" xfId="1" applyFont="1" applyFill="1" applyBorder="1" applyAlignment="1">
      <alignment horizontal="left" vertical="center" wrapText="1"/>
    </xf>
    <xf numFmtId="42" fontId="11" fillId="0" borderId="40" xfId="5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22" xfId="1" applyFont="1" applyBorder="1" applyAlignment="1">
      <alignment vertical="center"/>
    </xf>
    <xf numFmtId="0" fontId="9" fillId="0" borderId="33" xfId="1" applyFont="1" applyBorder="1" applyAlignment="1">
      <alignment horizontal="left" vertical="center" wrapText="1"/>
    </xf>
    <xf numFmtId="10" fontId="10" fillId="4" borderId="44" xfId="2" applyNumberFormat="1" applyFont="1" applyFill="1" applyBorder="1" applyAlignment="1">
      <alignment horizontal="center" vertical="center" wrapText="1"/>
    </xf>
    <xf numFmtId="164" fontId="8" fillId="0" borderId="45" xfId="2" applyNumberFormat="1" applyFont="1" applyBorder="1" applyAlignment="1">
      <alignment horizontal="center" vertical="center" wrapText="1"/>
    </xf>
    <xf numFmtId="168" fontId="13" fillId="0" borderId="0" xfId="6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3" fontId="14" fillId="0" borderId="0" xfId="0" applyNumberFormat="1" applyFont="1"/>
    <xf numFmtId="0" fontId="13" fillId="0" borderId="0" xfId="1" applyFont="1" applyAlignment="1">
      <alignment horizontal="center" vertical="center"/>
    </xf>
    <xf numFmtId="169" fontId="0" fillId="0" borderId="0" xfId="0" applyNumberFormat="1" applyAlignment="1">
      <alignment vertical="center"/>
    </xf>
    <xf numFmtId="0" fontId="15" fillId="0" borderId="0" xfId="1" applyFont="1" applyAlignment="1">
      <alignment horizontal="right" vertical="center"/>
    </xf>
    <xf numFmtId="168" fontId="13" fillId="0" borderId="0" xfId="6" applyFont="1" applyBorder="1" applyAlignment="1">
      <alignment vertical="center"/>
    </xf>
    <xf numFmtId="0" fontId="16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</cellXfs>
  <cellStyles count="7">
    <cellStyle name="Millares [0]" xfId="4" builtinId="6"/>
    <cellStyle name="Millares [0] 2" xfId="2" xr:uid="{00000000-0005-0000-0000-000001000000}"/>
    <cellStyle name="Millares 2" xfId="3" xr:uid="{00000000-0005-0000-0000-000002000000}"/>
    <cellStyle name="Moneda [0]" xfId="5" builtinId="7"/>
    <cellStyle name="Moneda 2" xfId="6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37</xdr:row>
      <xdr:rowOff>68034</xdr:rowOff>
    </xdr:from>
    <xdr:to>
      <xdr:col>6</xdr:col>
      <xdr:colOff>629691</xdr:colOff>
      <xdr:row>42</xdr:row>
      <xdr:rowOff>31067</xdr:rowOff>
    </xdr:to>
    <xdr:pic>
      <xdr:nvPicPr>
        <xdr:cNvPr id="2" name="Imagen 1" descr="angela">
          <a:extLst>
            <a:ext uri="{FF2B5EF4-FFF2-40B4-BE49-F238E27FC236}">
              <a16:creationId xmlns:a16="http://schemas.microsoft.com/office/drawing/2014/main" id="{211FF905-6D86-4A09-B555-BB19BF970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6" y="7840434"/>
          <a:ext cx="2267990" cy="9822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193222</xdr:colOff>
      <xdr:row>37</xdr:row>
      <xdr:rowOff>66675</xdr:rowOff>
    </xdr:from>
    <xdr:to>
      <xdr:col>2</xdr:col>
      <xdr:colOff>1326546</xdr:colOff>
      <xdr:row>41</xdr:row>
      <xdr:rowOff>178776</xdr:rowOff>
    </xdr:to>
    <xdr:pic>
      <xdr:nvPicPr>
        <xdr:cNvPr id="3" name="Imagen 2" descr="C:\Users\ADUQUER\Downloads\Juana (1).png">
          <a:extLst>
            <a:ext uri="{FF2B5EF4-FFF2-40B4-BE49-F238E27FC236}">
              <a16:creationId xmlns:a16="http://schemas.microsoft.com/office/drawing/2014/main" id="{824C1974-9ADB-40DA-B9E3-6E3AA0BB70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22" y="7839075"/>
          <a:ext cx="1781024" cy="893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zoomScaleNormal="100" zoomScaleSheetLayoutView="100" workbookViewId="0">
      <pane xSplit="3" ySplit="7" topLeftCell="D32" activePane="bottomRight" state="frozen"/>
      <selection pane="topRight" activeCell="D1" sqref="D1"/>
      <selection pane="bottomLeft" activeCell="A6" sqref="A6"/>
      <selection pane="bottomRight" activeCell="C46" sqref="C46"/>
    </sheetView>
  </sheetViews>
  <sheetFormatPr baseColWidth="10" defaultColWidth="8" defaultRowHeight="10.15" x14ac:dyDescent="0.45"/>
  <cols>
    <col min="1" max="1" width="3" style="1" customWidth="1"/>
    <col min="2" max="2" width="6.73046875" style="2" bestFit="1" customWidth="1"/>
    <col min="3" max="3" width="46.86328125" style="2" customWidth="1"/>
    <col min="4" max="4" width="7.59765625" style="2" customWidth="1"/>
    <col min="5" max="5" width="13.59765625" style="3" customWidth="1"/>
    <col min="6" max="6" width="11" style="4" customWidth="1"/>
    <col min="7" max="7" width="17" style="4" bestFit="1" customWidth="1"/>
    <col min="8" max="16384" width="8" style="1"/>
  </cols>
  <sheetData>
    <row r="1" spans="1:9" ht="15.75" x14ac:dyDescent="0.45">
      <c r="B1" s="97" t="s">
        <v>52</v>
      </c>
      <c r="C1" s="98"/>
      <c r="D1" s="98"/>
      <c r="E1" s="98"/>
      <c r="F1" s="98"/>
      <c r="G1" s="98"/>
      <c r="H1" s="83"/>
      <c r="I1" s="83"/>
    </row>
    <row r="2" spans="1:9" ht="15.75" x14ac:dyDescent="0.45">
      <c r="B2" s="99" t="s">
        <v>51</v>
      </c>
      <c r="C2" s="100"/>
      <c r="D2" s="100"/>
      <c r="E2" s="100"/>
      <c r="F2" s="100"/>
      <c r="G2" s="100"/>
      <c r="H2" s="82"/>
      <c r="I2" s="82"/>
    </row>
    <row r="3" spans="1:9" ht="15.75" customHeight="1" x14ac:dyDescent="0.45">
      <c r="B3" s="101" t="s">
        <v>50</v>
      </c>
      <c r="C3" s="102"/>
      <c r="D3" s="102"/>
      <c r="E3" s="102"/>
      <c r="F3" s="102"/>
      <c r="G3" s="102"/>
      <c r="H3" s="81"/>
      <c r="I3" s="81"/>
    </row>
    <row r="4" spans="1:9" ht="50.25" customHeight="1" thickBot="1" x14ac:dyDescent="0.35">
      <c r="A4" s="5"/>
      <c r="B4" s="103" t="s">
        <v>58</v>
      </c>
      <c r="C4" s="104"/>
      <c r="D4" s="104"/>
      <c r="E4" s="104"/>
      <c r="F4" s="104"/>
      <c r="G4" s="104"/>
    </row>
    <row r="5" spans="1:9" ht="20.25" customHeight="1" thickBot="1" x14ac:dyDescent="0.5">
      <c r="B5" s="105" t="s">
        <v>0</v>
      </c>
      <c r="C5" s="106"/>
      <c r="D5" s="107"/>
      <c r="E5" s="107"/>
      <c r="F5" s="107"/>
      <c r="G5" s="107"/>
    </row>
    <row r="6" spans="1:9" ht="10.5" thickBot="1" x14ac:dyDescent="0.5">
      <c r="B6" s="6" t="s">
        <v>1</v>
      </c>
      <c r="C6" s="7"/>
      <c r="D6" s="8" t="s">
        <v>2</v>
      </c>
      <c r="E6" s="9" t="s">
        <v>55</v>
      </c>
      <c r="F6" s="10" t="s">
        <v>3</v>
      </c>
      <c r="G6" s="11" t="s">
        <v>47</v>
      </c>
    </row>
    <row r="7" spans="1:9" ht="13.5" thickBot="1" x14ac:dyDescent="0.5">
      <c r="B7" s="12">
        <v>1</v>
      </c>
      <c r="C7" s="13" t="s">
        <v>4</v>
      </c>
      <c r="D7" s="14"/>
      <c r="E7" s="15"/>
      <c r="F7" s="16"/>
      <c r="G7" s="17"/>
    </row>
    <row r="8" spans="1:9" ht="12.75" x14ac:dyDescent="0.45">
      <c r="B8" s="18" t="s">
        <v>5</v>
      </c>
      <c r="C8" s="19" t="s">
        <v>6</v>
      </c>
      <c r="D8" s="20" t="s">
        <v>7</v>
      </c>
      <c r="E8" s="21">
        <v>300</v>
      </c>
      <c r="F8" s="22">
        <v>3789</v>
      </c>
      <c r="G8" s="23">
        <v>1136700</v>
      </c>
    </row>
    <row r="9" spans="1:9" ht="38.25" x14ac:dyDescent="0.45">
      <c r="B9" s="24" t="s">
        <v>8</v>
      </c>
      <c r="C9" s="25" t="s">
        <v>9</v>
      </c>
      <c r="D9" s="24" t="s">
        <v>10</v>
      </c>
      <c r="E9" s="26">
        <v>1050</v>
      </c>
      <c r="F9" s="27">
        <v>5200</v>
      </c>
      <c r="G9" s="28">
        <v>5460000</v>
      </c>
    </row>
    <row r="10" spans="1:9" ht="13.15" thickBot="1" x14ac:dyDescent="0.5">
      <c r="B10" s="24" t="s">
        <v>11</v>
      </c>
      <c r="C10" s="25" t="s">
        <v>12</v>
      </c>
      <c r="D10" s="24" t="s">
        <v>13</v>
      </c>
      <c r="E10" s="26">
        <v>40</v>
      </c>
      <c r="F10" s="27">
        <v>502937</v>
      </c>
      <c r="G10" s="29">
        <v>20117480</v>
      </c>
    </row>
    <row r="11" spans="1:9" ht="13.5" thickBot="1" x14ac:dyDescent="0.5">
      <c r="B11" s="30"/>
      <c r="C11" s="31" t="s">
        <v>14</v>
      </c>
      <c r="D11" s="32"/>
      <c r="E11" s="33"/>
      <c r="F11" s="34"/>
      <c r="G11" s="35">
        <v>26714180</v>
      </c>
    </row>
    <row r="12" spans="1:9" ht="24.75" customHeight="1" thickBot="1" x14ac:dyDescent="0.5">
      <c r="B12" s="36">
        <v>2</v>
      </c>
      <c r="C12" s="37" t="s">
        <v>15</v>
      </c>
      <c r="D12" s="38"/>
      <c r="E12" s="39"/>
      <c r="F12" s="40"/>
      <c r="G12" s="41"/>
    </row>
    <row r="13" spans="1:9" ht="13.15" x14ac:dyDescent="0.45">
      <c r="B13" s="42" t="s">
        <v>16</v>
      </c>
      <c r="C13" s="43" t="s">
        <v>17</v>
      </c>
      <c r="D13" s="20" t="s">
        <v>10</v>
      </c>
      <c r="E13" s="26">
        <v>12122</v>
      </c>
      <c r="F13" s="44">
        <v>42649</v>
      </c>
      <c r="G13" s="23">
        <v>516991178</v>
      </c>
    </row>
    <row r="14" spans="1:9" ht="12.75" x14ac:dyDescent="0.45">
      <c r="B14" s="42" t="s">
        <v>18</v>
      </c>
      <c r="C14" s="43" t="s">
        <v>19</v>
      </c>
      <c r="D14" s="24" t="s">
        <v>10</v>
      </c>
      <c r="E14" s="26">
        <v>363</v>
      </c>
      <c r="F14" s="27">
        <v>44894</v>
      </c>
      <c r="G14" s="29">
        <v>16296522</v>
      </c>
    </row>
    <row r="15" spans="1:9" ht="12.75" x14ac:dyDescent="0.45">
      <c r="B15" s="42" t="s">
        <v>20</v>
      </c>
      <c r="C15" s="43" t="s">
        <v>21</v>
      </c>
      <c r="D15" s="24" t="s">
        <v>10</v>
      </c>
      <c r="E15" s="26">
        <v>2223</v>
      </c>
      <c r="F15" s="27">
        <v>45314</v>
      </c>
      <c r="G15" s="29">
        <v>100733022</v>
      </c>
    </row>
    <row r="16" spans="1:9" ht="12.75" x14ac:dyDescent="0.45">
      <c r="B16" s="42" t="s">
        <v>22</v>
      </c>
      <c r="C16" s="43" t="s">
        <v>23</v>
      </c>
      <c r="D16" s="24" t="s">
        <v>10</v>
      </c>
      <c r="E16" s="26"/>
      <c r="F16" s="27">
        <v>45812</v>
      </c>
      <c r="G16" s="29">
        <v>0</v>
      </c>
    </row>
    <row r="17" spans="2:7" ht="12.75" x14ac:dyDescent="0.45">
      <c r="B17" s="42" t="s">
        <v>24</v>
      </c>
      <c r="C17" s="43" t="s">
        <v>25</v>
      </c>
      <c r="D17" s="24" t="s">
        <v>10</v>
      </c>
      <c r="E17" s="26">
        <v>2756</v>
      </c>
      <c r="F17" s="27">
        <v>46199</v>
      </c>
      <c r="G17" s="29">
        <v>127324444</v>
      </c>
    </row>
    <row r="18" spans="2:7" ht="12.75" x14ac:dyDescent="0.45">
      <c r="B18" s="42" t="s">
        <v>26</v>
      </c>
      <c r="C18" s="43" t="s">
        <v>27</v>
      </c>
      <c r="D18" s="24" t="s">
        <v>10</v>
      </c>
      <c r="E18" s="26">
        <v>2868</v>
      </c>
      <c r="F18" s="27">
        <v>54642</v>
      </c>
      <c r="G18" s="29">
        <v>156713256</v>
      </c>
    </row>
    <row r="19" spans="2:7" ht="13.15" thickBot="1" x14ac:dyDescent="0.5">
      <c r="B19" s="42" t="s">
        <v>28</v>
      </c>
      <c r="C19" s="43" t="s">
        <v>29</v>
      </c>
      <c r="D19" s="24" t="s">
        <v>10</v>
      </c>
      <c r="E19" s="26">
        <v>3100</v>
      </c>
      <c r="F19" s="27">
        <v>42758</v>
      </c>
      <c r="G19" s="29">
        <v>132549800</v>
      </c>
    </row>
    <row r="20" spans="2:7" ht="13.5" thickBot="1" x14ac:dyDescent="0.5">
      <c r="B20" s="30"/>
      <c r="C20" s="31" t="s">
        <v>30</v>
      </c>
      <c r="D20" s="45"/>
      <c r="E20" s="46"/>
      <c r="F20" s="34"/>
      <c r="G20" s="35">
        <v>1050608222</v>
      </c>
    </row>
    <row r="21" spans="2:7" ht="13.5" thickBot="1" x14ac:dyDescent="0.5">
      <c r="B21" s="47">
        <v>3</v>
      </c>
      <c r="C21" s="48" t="s">
        <v>31</v>
      </c>
      <c r="D21" s="38"/>
      <c r="E21" s="39"/>
      <c r="F21" s="40"/>
      <c r="G21" s="41"/>
    </row>
    <row r="22" spans="2:7" ht="12.75" x14ac:dyDescent="0.45">
      <c r="B22" s="20" t="s">
        <v>32</v>
      </c>
      <c r="C22" s="49" t="s">
        <v>33</v>
      </c>
      <c r="D22" s="20" t="s">
        <v>10</v>
      </c>
      <c r="E22" s="21">
        <v>12122</v>
      </c>
      <c r="F22" s="50">
        <v>72192</v>
      </c>
      <c r="G22" s="23">
        <v>875111424</v>
      </c>
    </row>
    <row r="23" spans="2:7" ht="12.75" x14ac:dyDescent="0.45">
      <c r="B23" s="24" t="s">
        <v>34</v>
      </c>
      <c r="C23" s="43" t="s">
        <v>35</v>
      </c>
      <c r="D23" s="24" t="s">
        <v>10</v>
      </c>
      <c r="E23" s="51">
        <v>8210</v>
      </c>
      <c r="F23" s="50">
        <v>51888</v>
      </c>
      <c r="G23" s="29">
        <v>426000480</v>
      </c>
    </row>
    <row r="24" spans="2:7" ht="12.75" x14ac:dyDescent="0.45">
      <c r="B24" s="24" t="s">
        <v>36</v>
      </c>
      <c r="C24" s="25" t="s">
        <v>37</v>
      </c>
      <c r="D24" s="24" t="s">
        <v>10</v>
      </c>
      <c r="E24" s="51">
        <v>3100</v>
      </c>
      <c r="F24" s="27">
        <v>56400</v>
      </c>
      <c r="G24" s="29">
        <v>174840000</v>
      </c>
    </row>
    <row r="25" spans="2:7" ht="13.15" thickBot="1" x14ac:dyDescent="0.5">
      <c r="B25" s="24" t="s">
        <v>38</v>
      </c>
      <c r="C25" s="25" t="s">
        <v>39</v>
      </c>
      <c r="D25" s="24" t="s">
        <v>10</v>
      </c>
      <c r="E25" s="51"/>
      <c r="F25" s="50">
        <v>14664</v>
      </c>
      <c r="G25" s="29">
        <v>0</v>
      </c>
    </row>
    <row r="26" spans="2:7" ht="13.5" thickBot="1" x14ac:dyDescent="0.5">
      <c r="B26" s="30"/>
      <c r="C26" s="31" t="s">
        <v>40</v>
      </c>
      <c r="D26" s="45"/>
      <c r="E26" s="52"/>
      <c r="F26" s="34"/>
      <c r="G26" s="35">
        <v>1475951904</v>
      </c>
    </row>
    <row r="27" spans="2:7" ht="26.65" thickBot="1" x14ac:dyDescent="0.5">
      <c r="B27" s="36">
        <v>4</v>
      </c>
      <c r="C27" s="53" t="s">
        <v>41</v>
      </c>
      <c r="D27" s="14"/>
      <c r="E27" s="15"/>
      <c r="F27" s="16"/>
      <c r="G27" s="17"/>
    </row>
    <row r="28" spans="2:7" ht="25.9" thickBot="1" x14ac:dyDescent="0.5">
      <c r="B28" s="20" t="s">
        <v>42</v>
      </c>
      <c r="C28" s="49" t="s">
        <v>43</v>
      </c>
      <c r="D28" s="20" t="s">
        <v>7</v>
      </c>
      <c r="E28" s="21">
        <v>5090</v>
      </c>
      <c r="F28" s="80">
        <v>24701</v>
      </c>
      <c r="G28" s="23">
        <v>125728090</v>
      </c>
    </row>
    <row r="29" spans="2:7" ht="13.5" thickBot="1" x14ac:dyDescent="0.5">
      <c r="B29" s="30"/>
      <c r="C29" s="31" t="s">
        <v>44</v>
      </c>
      <c r="D29" s="45"/>
      <c r="E29" s="54"/>
      <c r="F29" s="34"/>
      <c r="G29" s="35">
        <f>SUM(G28)</f>
        <v>125728090</v>
      </c>
    </row>
    <row r="30" spans="2:7" ht="13.5" thickBot="1" x14ac:dyDescent="0.5">
      <c r="B30" s="55"/>
      <c r="C30" s="37" t="s">
        <v>45</v>
      </c>
      <c r="D30" s="14"/>
      <c r="E30" s="15"/>
      <c r="F30" s="16"/>
      <c r="G30" s="56">
        <f>+ROUND(SUM(G8:G29)/2,0)</f>
        <v>2679002396</v>
      </c>
    </row>
    <row r="31" spans="2:7" ht="13.5" thickBot="1" x14ac:dyDescent="0.5">
      <c r="B31" s="57"/>
      <c r="C31" s="58" t="s">
        <v>56</v>
      </c>
      <c r="D31" s="57"/>
      <c r="E31" s="59"/>
      <c r="F31" s="60"/>
      <c r="G31" s="61">
        <v>438016891.74599999</v>
      </c>
    </row>
    <row r="32" spans="2:7" ht="13.15" x14ac:dyDescent="0.45">
      <c r="B32" s="74"/>
      <c r="C32" s="84" t="s">
        <v>57</v>
      </c>
      <c r="D32" s="74"/>
      <c r="E32" s="75"/>
      <c r="F32" s="85"/>
      <c r="G32" s="61">
        <v>133950119.80000001</v>
      </c>
    </row>
    <row r="33" spans="2:34" ht="13.15" x14ac:dyDescent="0.45">
      <c r="B33" s="74"/>
      <c r="C33" s="84" t="s">
        <v>48</v>
      </c>
      <c r="D33" s="74"/>
      <c r="E33" s="75"/>
      <c r="F33" s="85"/>
      <c r="G33" s="86">
        <v>131655339</v>
      </c>
    </row>
    <row r="34" spans="2:34" ht="13.5" thickBot="1" x14ac:dyDescent="0.5">
      <c r="B34" s="32"/>
      <c r="C34" s="62" t="s">
        <v>49</v>
      </c>
      <c r="D34" s="32"/>
      <c r="E34" s="63"/>
      <c r="F34" s="64"/>
      <c r="G34" s="65">
        <v>18387230</v>
      </c>
    </row>
    <row r="35" spans="2:34" ht="13.5" thickBot="1" x14ac:dyDescent="0.5">
      <c r="B35" s="66"/>
      <c r="C35" s="67" t="s">
        <v>46</v>
      </c>
      <c r="D35" s="68"/>
      <c r="E35" s="69"/>
      <c r="F35" s="70"/>
      <c r="G35" s="71">
        <f>G31+G32+G33+G34</f>
        <v>722009580.546</v>
      </c>
    </row>
    <row r="36" spans="2:34" ht="13.5" thickBot="1" x14ac:dyDescent="0.4">
      <c r="B36" s="72"/>
      <c r="C36" s="73" t="s">
        <v>54</v>
      </c>
      <c r="D36" s="74"/>
      <c r="E36" s="75"/>
      <c r="F36" s="76"/>
      <c r="G36" s="77">
        <v>40185035.939999998</v>
      </c>
    </row>
    <row r="37" spans="2:34" ht="13.5" thickBot="1" x14ac:dyDescent="0.4">
      <c r="B37" s="78"/>
      <c r="C37" s="79" t="s">
        <v>53</v>
      </c>
      <c r="D37" s="68"/>
      <c r="E37" s="69"/>
      <c r="F37" s="70"/>
      <c r="G37" s="71">
        <v>3401011976.546</v>
      </c>
    </row>
    <row r="39" spans="2:34" customFormat="1" ht="15.75" x14ac:dyDescent="0.5">
      <c r="B39" s="88"/>
      <c r="C39" s="88"/>
      <c r="D39" s="88"/>
      <c r="E39" s="89"/>
      <c r="F39" s="90"/>
      <c r="G39" s="91"/>
      <c r="H39" s="91"/>
      <c r="I39" s="91"/>
      <c r="J39" s="91"/>
      <c r="K39" s="88"/>
      <c r="L39" s="88"/>
      <c r="M39" s="92"/>
      <c r="N39" s="92"/>
      <c r="O39" s="92"/>
      <c r="P39" s="93"/>
      <c r="AH39" s="1"/>
    </row>
    <row r="40" spans="2:34" customFormat="1" ht="15.75" x14ac:dyDescent="0.5">
      <c r="B40" s="88"/>
      <c r="C40" s="88"/>
      <c r="D40" s="88"/>
      <c r="E40" s="89"/>
      <c r="F40" s="90"/>
      <c r="G40" s="91"/>
      <c r="H40" s="91"/>
      <c r="I40" s="91"/>
      <c r="J40" s="91"/>
      <c r="K40" s="88"/>
      <c r="L40" s="88"/>
      <c r="M40" s="92"/>
      <c r="N40" s="92"/>
      <c r="O40" s="92"/>
      <c r="P40" s="92"/>
      <c r="AH40" s="1"/>
    </row>
    <row r="41" spans="2:34" customFormat="1" ht="18" x14ac:dyDescent="0.5">
      <c r="B41" s="88"/>
      <c r="C41" s="88"/>
      <c r="D41" s="88"/>
      <c r="E41" s="89"/>
      <c r="F41" s="90"/>
      <c r="G41" s="94"/>
      <c r="J41" s="94"/>
      <c r="K41" s="88"/>
      <c r="L41" s="88"/>
      <c r="M41" s="92"/>
      <c r="N41" s="92"/>
      <c r="O41" s="92"/>
      <c r="P41" s="92"/>
      <c r="AH41" s="1"/>
    </row>
    <row r="42" spans="2:34" customFormat="1" ht="18" x14ac:dyDescent="0.45">
      <c r="B42" s="82" t="s">
        <v>59</v>
      </c>
      <c r="C42" s="82"/>
      <c r="D42" s="88"/>
      <c r="E42" s="82" t="s">
        <v>60</v>
      </c>
      <c r="F42" s="90"/>
      <c r="G42" s="93"/>
      <c r="H42" s="93"/>
      <c r="I42" s="93"/>
      <c r="J42" s="93"/>
      <c r="K42" s="94"/>
      <c r="L42" s="93"/>
      <c r="N42" s="93"/>
      <c r="O42" s="93"/>
      <c r="P42" s="93"/>
      <c r="AH42" s="1"/>
    </row>
    <row r="43" spans="2:34" customFormat="1" ht="15.75" x14ac:dyDescent="0.45">
      <c r="B43" s="95" t="s">
        <v>61</v>
      </c>
      <c r="C43" s="82"/>
      <c r="D43" s="88"/>
      <c r="E43" s="95" t="s">
        <v>61</v>
      </c>
      <c r="F43" s="82"/>
      <c r="G43" s="88"/>
      <c r="H43" s="1"/>
      <c r="I43" s="88"/>
      <c r="J43" s="1"/>
      <c r="K43" s="82"/>
      <c r="L43" s="88"/>
      <c r="N43" s="82"/>
      <c r="O43" s="82"/>
      <c r="P43" s="82"/>
      <c r="AH43" s="1"/>
    </row>
    <row r="44" spans="2:34" customFormat="1" ht="15.75" x14ac:dyDescent="0.45">
      <c r="B44" s="96" t="s">
        <v>62</v>
      </c>
      <c r="C44" s="88"/>
      <c r="D44" s="82"/>
      <c r="E44" s="96" t="s">
        <v>62</v>
      </c>
      <c r="F44" s="88"/>
      <c r="G44" s="88"/>
      <c r="H44" s="1"/>
      <c r="I44" s="88"/>
      <c r="J44" s="1"/>
      <c r="K44" s="95"/>
      <c r="L44" s="88"/>
      <c r="N44" s="95"/>
      <c r="O44" s="95"/>
      <c r="P44" s="95"/>
      <c r="AH44" s="1"/>
    </row>
    <row r="45" spans="2:34" customFormat="1" ht="15.75" x14ac:dyDescent="0.45">
      <c r="B45" s="88"/>
      <c r="C45" s="82"/>
      <c r="D45" s="82"/>
      <c r="E45" s="96"/>
      <c r="F45" s="96"/>
      <c r="G45" s="88"/>
      <c r="H45" s="1"/>
      <c r="I45" s="88"/>
      <c r="J45" s="1"/>
      <c r="K45" s="96"/>
      <c r="L45" s="88"/>
      <c r="N45" s="96"/>
      <c r="O45" s="96"/>
      <c r="P45" s="96"/>
      <c r="AH45" s="1"/>
    </row>
    <row r="46" spans="2:34" customFormat="1" ht="15.75" x14ac:dyDescent="0.45">
      <c r="B46" s="88"/>
      <c r="C46" s="82"/>
      <c r="D46" s="82"/>
      <c r="E46" s="96"/>
      <c r="F46" s="96"/>
      <c r="G46" s="88"/>
      <c r="H46" s="88"/>
      <c r="I46" s="88"/>
      <c r="J46" s="88"/>
      <c r="K46" s="96"/>
      <c r="L46" s="88"/>
      <c r="M46" s="92"/>
      <c r="N46" s="92"/>
      <c r="O46" s="92"/>
      <c r="P46" s="92"/>
      <c r="AH46" s="1"/>
    </row>
    <row r="47" spans="2:34" customFormat="1" ht="15.75" x14ac:dyDescent="0.45">
      <c r="B47" s="87"/>
      <c r="C47" s="88"/>
      <c r="D47" s="82"/>
      <c r="E47" s="82"/>
      <c r="F47" s="96"/>
      <c r="G47" s="96"/>
      <c r="H47" s="88"/>
      <c r="I47" s="88"/>
      <c r="J47" s="88"/>
      <c r="K47" s="88"/>
      <c r="L47" s="96"/>
      <c r="M47" s="88"/>
      <c r="N47" s="92"/>
      <c r="O47" s="92"/>
      <c r="P47" s="92"/>
      <c r="Q47" s="92"/>
    </row>
  </sheetData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Diseño1</dc:creator>
  <cp:lastModifiedBy>Daniela Duque</cp:lastModifiedBy>
  <dcterms:created xsi:type="dcterms:W3CDTF">2020-09-28T15:46:14Z</dcterms:created>
  <dcterms:modified xsi:type="dcterms:W3CDTF">2022-12-29T17:29:38Z</dcterms:modified>
</cp:coreProperties>
</file>